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3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'1кв'!$A$1:$E$51</definedName>
    <definedName name="_xlnm.Print_Area" localSheetId="1">'2кв'!$A$1:$E$54</definedName>
    <definedName name="_xlnm.Print_Area" localSheetId="2">'3кв'!$A$1:$E$52</definedName>
    <definedName name="_xlnm.Print_Area" localSheetId="3">'4кв'!$A$1:$E$52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17" i="26" l="1"/>
  <c r="C22" i="26"/>
  <c r="C20" i="26"/>
  <c r="C19" i="26"/>
  <c r="C16" i="26"/>
  <c r="C14" i="26"/>
  <c r="C15" i="26"/>
  <c r="C13" i="26"/>
  <c r="C9" i="26"/>
  <c r="C10" i="26"/>
  <c r="C8" i="26"/>
  <c r="C11" i="26" s="1"/>
  <c r="C6" i="26"/>
  <c r="B46" i="29"/>
  <c r="E25" i="29"/>
  <c r="E23" i="29" l="1"/>
  <c r="E22" i="29"/>
  <c r="E27" i="29" s="1"/>
  <c r="B51" i="29" s="1"/>
  <c r="B52" i="29" l="1"/>
  <c r="E27" i="28"/>
  <c r="E25" i="28"/>
  <c r="B46" i="28" l="1"/>
  <c r="B50" i="28"/>
  <c r="E23" i="28"/>
  <c r="E22" i="28"/>
  <c r="B51" i="28" l="1"/>
  <c r="B52" i="28" s="1"/>
  <c r="B54" i="27"/>
  <c r="B53" i="27"/>
  <c r="B48" i="27"/>
  <c r="E29" i="27"/>
  <c r="E27" i="27"/>
  <c r="B52" i="27" l="1"/>
  <c r="E23" i="27"/>
  <c r="E22" i="27"/>
  <c r="C28" i="26" l="1"/>
  <c r="C23" i="26" l="1"/>
  <c r="B49" i="25"/>
  <c r="E23" i="25"/>
  <c r="E22" i="25"/>
  <c r="E26" i="25" s="1"/>
  <c r="B50" i="25" s="1"/>
  <c r="B51" i="25" l="1"/>
</calcChain>
</file>

<file path=xl/sharedStrings.xml><?xml version="1.0" encoding="utf-8"?>
<sst xmlns="http://schemas.openxmlformats.org/spreadsheetml/2006/main" count="269" uniqueCount="103">
  <si>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</si>
  <si>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</si>
  <si>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</si>
  <si>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</si>
  <si>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</si>
  <si>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</si>
  <si>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</si>
  <si>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</si>
  <si>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</si>
  <si>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</si>
  <si>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</si>
  <si>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</si>
  <si>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</si>
  <si>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</si>
  <si>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</si>
  <si>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</si>
  <si>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</si>
  <si>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</si>
  <si>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</si>
  <si>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</si>
  <si>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</si>
  <si>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</si>
  <si>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</si>
  <si>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</si>
  <si>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д.7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</si>
  <si>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Гребенник Валентина Николаевна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</si>
  <si>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46 от 01.05.2015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</si>
  <si>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</si>
  <si>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</si>
  <si>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</si>
  <si>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</si>
  <si>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</si>
  <si>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</si>
  <si>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</si>
  <si>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</si>
  <si>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влице председателя совета дома Гребенник В.Н.</t>
    </r>
  </si>
  <si>
    <t>в т.ч. Оплачено рем.и содерж.</t>
  </si>
  <si>
    <t>Общая площадь квартир - 594,9м2</t>
  </si>
  <si>
    <t xml:space="preserve">Общехозяйственные расходы </t>
  </si>
  <si>
    <t xml:space="preserve">определена приложением № 9 к договору </t>
  </si>
  <si>
    <t>Остаток на начало  квартала</t>
  </si>
  <si>
    <t>Услуги по содержанию многоквартирного дома</t>
  </si>
  <si>
    <t>интернет Ростелеком</t>
  </si>
  <si>
    <t>Расходы по содержанию и тек. ремонту</t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</si>
  <si>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</si>
  <si>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</si>
  <si>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</si>
  <si>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1 квартал</t>
  </si>
  <si>
    <t>Предъявлено населению 36033,15</t>
  </si>
  <si>
    <t>со финансирование по устройству дорожек к подъезду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</si>
  <si>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</si>
  <si>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</si>
  <si>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</si>
  <si>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</si>
  <si>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</si>
  <si>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</si>
  <si>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</si>
  <si>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</si>
  <si>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</si>
  <si>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</si>
  <si>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</si>
  <si>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</si>
  <si>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</si>
  <si>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</si>
  <si>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</si>
  <si>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</si>
  <si>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</si>
  <si>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ул.Комсомольская, д. 7</t>
  </si>
  <si>
    <t>31.03.2024 г.</t>
  </si>
  <si>
    <t xml:space="preserve">           2. Всего за период с "01" 01 2024 г. по "31" 03 2024 г. выполнено работ (оказано услуг) на общую сумму двадцать девять тысяч восемьсот двадцать два рубля 34 копейки.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</si>
  <si>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</si>
  <si>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</si>
  <si>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30.06.2024 г.</t>
  </si>
  <si>
    <t>2 квартал</t>
  </si>
  <si>
    <t>Устройство дорожки из брусчатки (смета)(кв12)</t>
  </si>
  <si>
    <t xml:space="preserve">Установка,регулировка доводчика </t>
  </si>
  <si>
    <t>апрель</t>
  </si>
  <si>
    <t>ч/ч</t>
  </si>
  <si>
    <t xml:space="preserve">           2. Всего за период с "01" 04 2024 г. по "30" 04 2024 г. выполнено работ (оказано услуг) на общую сумму сто четырнадцать тысяч триста одиннадцать рублей 18 копеек.</t>
  </si>
  <si>
    <t>за 2 квартал 2024 года</t>
  </si>
  <si>
    <t>за 3 квартал 2024 года</t>
  </si>
  <si>
    <t>30.09.2024 г.</t>
  </si>
  <si>
    <t>3 квартал</t>
  </si>
  <si>
    <t>Установка доводчика (кв.11)</t>
  </si>
  <si>
    <t>июль</t>
  </si>
  <si>
    <t xml:space="preserve">           2. Всего за период с "01" 07 2024 г. по "30" 09 2024 г. выполнено работ (оказано услуг) на общую сумму тридцать пять тысяч сто сорок семь рублей 49 копеек.</t>
  </si>
  <si>
    <t>Предъявлено населению 40584,06</t>
  </si>
  <si>
    <t>за 4 квартал 2024 года</t>
  </si>
  <si>
    <t>31.12.2024 г.</t>
  </si>
  <si>
    <t>4 квартал</t>
  </si>
  <si>
    <t>Ремонт отопления (кв.12)</t>
  </si>
  <si>
    <t>ноябрь</t>
  </si>
  <si>
    <t xml:space="preserve">           2. Всего за период с "01" 10 2024 г. по "31" 12 2024 г. выполнено работ (оказано услуг) на общую сумму пятьдесят восемь тысяч двести одиннадцать рублей 74 копейки.</t>
  </si>
  <si>
    <t>НА ЛИЦЕВОМ СЧЕТЕ  за  период  с 01.01.2024 г. по 31.12.2024 г.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</si>
  <si>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</si>
  <si>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</si>
  <si>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</si>
  <si>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</si>
  <si>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</si>
  <si>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Начислено всего 159 900,98</t>
  </si>
  <si>
    <t>Непредвиденные работы 27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</si>
  <si>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</si>
  <si>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Устройство дорожки из брусчатки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</si>
</sst>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7" fontId="13" fillId="0" borderId="5" xfId="0" applyNumberFormat="1" applyFont="1" applyBorder="1" applyAlignment="1">
      <alignment horizontal="center"/>
    </xf>
    <xf numFmtId="39" fontId="4" fillId="2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/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0" fontId="13" fillId="0" borderId="5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1.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44</v>
      </c>
      <c r="B3" s="82"/>
      <c r="C3" s="82"/>
      <c r="D3" s="82"/>
      <c r="E3" s="82"/>
    </row>
    <row r="4" spans="1:5" s="1" customFormat="1" ht="15.75" x14ac:dyDescent="0.25">
      <c r="A4" s="28" t="s">
        <v>13</v>
      </c>
      <c r="B4" s="4"/>
      <c r="C4" s="4"/>
      <c r="D4" s="35"/>
      <c r="E4" s="59" t="s">
        <v>68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83" t="s">
        <v>0</v>
      </c>
      <c r="B6" s="83"/>
      <c r="C6" s="83"/>
      <c r="D6" s="83"/>
      <c r="E6" s="83"/>
    </row>
    <row r="7" spans="1:5" x14ac:dyDescent="0.25">
      <c r="A7" s="84" t="s">
        <v>24</v>
      </c>
      <c r="B7" s="84"/>
      <c r="C7" s="84"/>
      <c r="D7" s="84"/>
      <c r="E7" s="84"/>
    </row>
    <row r="8" spans="1:5" x14ac:dyDescent="0.25">
      <c r="A8" s="86" t="s">
        <v>1</v>
      </c>
      <c r="B8" s="86"/>
      <c r="C8" s="86"/>
      <c r="D8" s="86"/>
      <c r="E8" s="86"/>
    </row>
    <row r="9" spans="1:5" ht="18" customHeight="1" x14ac:dyDescent="0.25">
      <c r="A9" s="83" t="s">
        <v>25</v>
      </c>
      <c r="B9" s="83"/>
      <c r="C9" s="83"/>
      <c r="D9" s="83"/>
      <c r="E9" s="83"/>
    </row>
    <row r="10" spans="1:5" ht="24.6" customHeight="1" x14ac:dyDescent="0.25">
      <c r="A10" s="87" t="s">
        <v>14</v>
      </c>
      <c r="B10" s="88"/>
      <c r="C10" s="88"/>
      <c r="D10" s="88"/>
      <c r="E10" s="88"/>
    </row>
    <row r="11" spans="1:5" ht="27.75" customHeight="1" x14ac:dyDescent="0.25">
      <c r="A11" s="83" t="s">
        <v>26</v>
      </c>
      <c r="B11" s="83"/>
      <c r="C11" s="83"/>
      <c r="D11" s="83"/>
      <c r="E11" s="83"/>
    </row>
    <row r="12" spans="1:5" ht="17.25" customHeight="1" x14ac:dyDescent="0.25">
      <c r="A12" s="86" t="s">
        <v>15</v>
      </c>
      <c r="B12" s="89"/>
      <c r="C12" s="89"/>
      <c r="D12" s="89"/>
      <c r="E12" s="89"/>
    </row>
    <row r="13" spans="1:5" x14ac:dyDescent="0.25">
      <c r="A13" s="83" t="s">
        <v>22</v>
      </c>
      <c r="B13" s="83"/>
      <c r="C13" s="83"/>
      <c r="D13" s="83"/>
      <c r="E13" s="83"/>
    </row>
    <row r="14" spans="1:5" ht="13.5" customHeight="1" x14ac:dyDescent="0.25">
      <c r="A14" s="86" t="s">
        <v>2</v>
      </c>
      <c r="B14" s="89"/>
      <c r="C14" s="89"/>
      <c r="D14" s="89"/>
      <c r="E14" s="89"/>
    </row>
    <row r="15" spans="1:5" ht="16.5" customHeight="1" x14ac:dyDescent="0.25">
      <c r="A15" s="83" t="s">
        <v>45</v>
      </c>
      <c r="B15" s="83"/>
      <c r="C15" s="83"/>
      <c r="D15" s="83"/>
      <c r="E15" s="83"/>
    </row>
    <row r="16" spans="1:5" ht="13.5" customHeight="1" x14ac:dyDescent="0.25">
      <c r="A16" s="86" t="s">
        <v>16</v>
      </c>
      <c r="B16" s="89"/>
      <c r="C16" s="89"/>
      <c r="D16" s="89"/>
      <c r="E16" s="89"/>
    </row>
    <row r="17" spans="1:7" ht="33.75" customHeight="1" x14ac:dyDescent="0.25">
      <c r="A17" s="83" t="s">
        <v>17</v>
      </c>
      <c r="B17" s="83"/>
      <c r="C17" s="83"/>
      <c r="D17" s="83"/>
      <c r="E17" s="83"/>
    </row>
    <row r="18" spans="1:7" ht="65.25" customHeight="1" x14ac:dyDescent="0.25">
      <c r="A18" s="83" t="s">
        <v>27</v>
      </c>
      <c r="B18" s="83"/>
      <c r="C18" s="83"/>
      <c r="D18" s="83"/>
      <c r="E18" s="83"/>
    </row>
    <row r="19" spans="1:7" ht="35.25" customHeight="1" x14ac:dyDescent="0.25">
      <c r="A19" s="85" t="s">
        <v>28</v>
      </c>
      <c r="B19" s="85"/>
      <c r="C19" s="85"/>
      <c r="D19" s="85"/>
      <c r="E19" s="85"/>
    </row>
    <row r="20" spans="1:7" x14ac:dyDescent="0.25">
      <c r="A20" s="85"/>
      <c r="B20" s="85"/>
      <c r="C20" s="85"/>
      <c r="D20" s="85"/>
      <c r="E20" s="85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12.35</v>
      </c>
      <c r="E22" s="8">
        <f>D22*F20*G20</f>
        <v>22041.044999999998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7781.2920000000004</v>
      </c>
    </row>
    <row r="24" spans="1:7" s="16" customFormat="1" x14ac:dyDescent="0.25">
      <c r="A24" s="22" t="s">
        <v>29</v>
      </c>
      <c r="B24" s="9" t="s">
        <v>47</v>
      </c>
      <c r="C24" s="23" t="s">
        <v>30</v>
      </c>
      <c r="D24" s="23"/>
      <c r="E24" s="11">
        <v>0</v>
      </c>
    </row>
    <row r="25" spans="1:7" s="16" customFormat="1" x14ac:dyDescent="0.25">
      <c r="A25" s="29"/>
      <c r="B25" s="26"/>
      <c r="C25" s="23"/>
      <c r="D25" s="24"/>
      <c r="E25" s="27"/>
    </row>
    <row r="26" spans="1:7" x14ac:dyDescent="0.25">
      <c r="A26" s="18" t="s">
        <v>31</v>
      </c>
      <c r="B26" s="19"/>
      <c r="C26" s="20"/>
      <c r="D26" s="20"/>
      <c r="E26" s="21">
        <f>SUM(E22:E25)</f>
        <v>29822.337</v>
      </c>
    </row>
    <row r="27" spans="1:7" ht="21.6" customHeight="1" x14ac:dyDescent="0.25"/>
    <row r="28" spans="1:7" ht="33" customHeight="1" x14ac:dyDescent="0.25">
      <c r="A28" s="91" t="s">
        <v>69</v>
      </c>
      <c r="B28" s="91"/>
      <c r="C28" s="91"/>
      <c r="D28" s="91"/>
      <c r="E28" s="91"/>
    </row>
    <row r="29" spans="1:7" x14ac:dyDescent="0.25">
      <c r="A29" s="83" t="s">
        <v>21</v>
      </c>
      <c r="B29" s="83"/>
      <c r="C29" s="83"/>
      <c r="D29" s="83"/>
      <c r="E29" s="83"/>
    </row>
    <row r="30" spans="1:7" ht="29.25" customHeight="1" x14ac:dyDescent="0.25">
      <c r="A30" s="83" t="s">
        <v>20</v>
      </c>
      <c r="B30" s="83"/>
      <c r="C30" s="83"/>
      <c r="D30" s="83"/>
      <c r="E30" s="83"/>
    </row>
    <row r="31" spans="1:7" x14ac:dyDescent="0.25">
      <c r="A31" s="83" t="s">
        <v>32</v>
      </c>
      <c r="B31" s="83"/>
      <c r="C31" s="83"/>
      <c r="D31" s="83"/>
      <c r="E31" s="83"/>
    </row>
    <row r="32" spans="1:7" x14ac:dyDescent="0.25">
      <c r="A32" s="83" t="s">
        <v>18</v>
      </c>
      <c r="B32" s="83"/>
      <c r="C32" s="83"/>
      <c r="D32" s="83"/>
      <c r="E32" s="83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92" t="s">
        <v>5</v>
      </c>
      <c r="B34" s="92"/>
      <c r="C34" s="92"/>
      <c r="D34" s="92"/>
      <c r="E34" s="92"/>
    </row>
    <row r="35" spans="1:5" x14ac:dyDescent="0.25">
      <c r="A35" s="83" t="s">
        <v>18</v>
      </c>
      <c r="B35" s="83"/>
      <c r="C35" s="83"/>
      <c r="D35" s="83"/>
      <c r="E35" s="83"/>
    </row>
    <row r="36" spans="1:5" x14ac:dyDescent="0.25">
      <c r="A36" s="93" t="s">
        <v>46</v>
      </c>
      <c r="B36" s="93"/>
      <c r="C36" s="93"/>
      <c r="D36" s="93"/>
      <c r="E36" s="5"/>
    </row>
    <row r="37" spans="1:5" x14ac:dyDescent="0.25">
      <c r="B37" s="90" t="s">
        <v>19</v>
      </c>
      <c r="C37" s="90"/>
      <c r="D37" s="90"/>
      <c r="E37" s="6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94" t="s">
        <v>35</v>
      </c>
      <c r="B39" s="94"/>
      <c r="C39" s="94"/>
      <c r="D39" s="94"/>
      <c r="E39" s="5"/>
    </row>
    <row r="40" spans="1:5" x14ac:dyDescent="0.25">
      <c r="B40" s="90" t="s">
        <v>19</v>
      </c>
      <c r="C40" s="90"/>
      <c r="D40" s="90"/>
      <c r="E40" s="6" t="s">
        <v>6</v>
      </c>
    </row>
    <row r="43" spans="1:5" x14ac:dyDescent="0.25">
      <c r="A43" s="2" t="s">
        <v>37</v>
      </c>
    </row>
    <row r="44" spans="1:5" x14ac:dyDescent="0.25">
      <c r="A44" s="10" t="s">
        <v>33</v>
      </c>
    </row>
    <row r="45" spans="1:5" x14ac:dyDescent="0.25">
      <c r="A45" s="2" t="s">
        <v>40</v>
      </c>
      <c r="B45" s="12">
        <v>59946.47</v>
      </c>
    </row>
    <row r="46" spans="1:5" ht="31.5" x14ac:dyDescent="0.25">
      <c r="A46" s="17" t="s">
        <v>48</v>
      </c>
      <c r="B46" s="13"/>
    </row>
    <row r="47" spans="1:5" x14ac:dyDescent="0.25">
      <c r="A47" s="2" t="s">
        <v>36</v>
      </c>
      <c r="B47" s="13">
        <v>33942.17</v>
      </c>
    </row>
    <row r="48" spans="1:5" ht="30" x14ac:dyDescent="0.25">
      <c r="A48" s="31" t="s">
        <v>49</v>
      </c>
      <c r="B48" s="13">
        <v>8333.2000000000007</v>
      </c>
    </row>
    <row r="49" spans="1:2" x14ac:dyDescent="0.25">
      <c r="A49" s="2" t="s">
        <v>42</v>
      </c>
      <c r="B49" s="13">
        <f>150*3</f>
        <v>450</v>
      </c>
    </row>
    <row r="50" spans="1:2" ht="30" x14ac:dyDescent="0.25">
      <c r="A50" s="31" t="s">
        <v>43</v>
      </c>
      <c r="B50" s="13">
        <f>E26</f>
        <v>29822.337</v>
      </c>
    </row>
    <row r="51" spans="1:2" x14ac:dyDescent="0.25">
      <c r="A51" s="14" t="s">
        <v>34</v>
      </c>
      <c r="B51" s="12">
        <f>B45+B47+B49+B48-B50</f>
        <v>72849.502999999997</v>
      </c>
    </row>
    <row r="52" spans="1:2" x14ac:dyDescent="0.25">
      <c r="B52" s="34"/>
    </row>
    <row r="53" spans="1:2" x14ac:dyDescent="0.25">
      <c r="B53" s="15">
        <v>59946.47</v>
      </c>
    </row>
  </sheetData>
  <mergeCells count="29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1.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79</v>
      </c>
      <c r="B3" s="82"/>
      <c r="C3" s="82"/>
      <c r="D3" s="82"/>
      <c r="E3" s="82"/>
    </row>
    <row r="4" spans="1:5" s="1" customFormat="1" ht="15.75" x14ac:dyDescent="0.25">
      <c r="A4" s="28" t="s">
        <v>13</v>
      </c>
      <c r="B4" s="4"/>
      <c r="C4" s="4"/>
      <c r="D4" s="35"/>
      <c r="E4" s="59" t="s">
        <v>72</v>
      </c>
    </row>
    <row r="5" spans="1:5" x14ac:dyDescent="0.25">
      <c r="A5" s="63"/>
      <c r="B5" s="4"/>
      <c r="C5" s="4"/>
      <c r="D5" s="4"/>
      <c r="E5" s="4"/>
    </row>
    <row r="6" spans="1:5" x14ac:dyDescent="0.25">
      <c r="A6" s="83" t="s">
        <v>0</v>
      </c>
      <c r="B6" s="83"/>
      <c r="C6" s="83"/>
      <c r="D6" s="83"/>
      <c r="E6" s="83"/>
    </row>
    <row r="7" spans="1:5" x14ac:dyDescent="0.25">
      <c r="A7" s="84" t="s">
        <v>24</v>
      </c>
      <c r="B7" s="84"/>
      <c r="C7" s="84"/>
      <c r="D7" s="84"/>
      <c r="E7" s="84"/>
    </row>
    <row r="8" spans="1:5" x14ac:dyDescent="0.25">
      <c r="A8" s="86" t="s">
        <v>1</v>
      </c>
      <c r="B8" s="86"/>
      <c r="C8" s="86"/>
      <c r="D8" s="86"/>
      <c r="E8" s="86"/>
    </row>
    <row r="9" spans="1:5" ht="18" customHeight="1" x14ac:dyDescent="0.25">
      <c r="A9" s="83" t="s">
        <v>25</v>
      </c>
      <c r="B9" s="83"/>
      <c r="C9" s="83"/>
      <c r="D9" s="83"/>
      <c r="E9" s="83"/>
    </row>
    <row r="10" spans="1:5" ht="24.6" customHeight="1" x14ac:dyDescent="0.25">
      <c r="A10" s="87" t="s">
        <v>14</v>
      </c>
      <c r="B10" s="88"/>
      <c r="C10" s="88"/>
      <c r="D10" s="88"/>
      <c r="E10" s="88"/>
    </row>
    <row r="11" spans="1:5" ht="27.75" customHeight="1" x14ac:dyDescent="0.25">
      <c r="A11" s="83" t="s">
        <v>26</v>
      </c>
      <c r="B11" s="83"/>
      <c r="C11" s="83"/>
      <c r="D11" s="83"/>
      <c r="E11" s="83"/>
    </row>
    <row r="12" spans="1:5" ht="17.25" customHeight="1" x14ac:dyDescent="0.25">
      <c r="A12" s="86" t="s">
        <v>15</v>
      </c>
      <c r="B12" s="89"/>
      <c r="C12" s="89"/>
      <c r="D12" s="89"/>
      <c r="E12" s="89"/>
    </row>
    <row r="13" spans="1:5" x14ac:dyDescent="0.25">
      <c r="A13" s="83" t="s">
        <v>22</v>
      </c>
      <c r="B13" s="83"/>
      <c r="C13" s="83"/>
      <c r="D13" s="83"/>
      <c r="E13" s="83"/>
    </row>
    <row r="14" spans="1:5" ht="13.5" customHeight="1" x14ac:dyDescent="0.25">
      <c r="A14" s="86" t="s">
        <v>2</v>
      </c>
      <c r="B14" s="89"/>
      <c r="C14" s="89"/>
      <c r="D14" s="89"/>
      <c r="E14" s="89"/>
    </row>
    <row r="15" spans="1:5" ht="16.5" customHeight="1" x14ac:dyDescent="0.25">
      <c r="A15" s="83" t="s">
        <v>45</v>
      </c>
      <c r="B15" s="83"/>
      <c r="C15" s="83"/>
      <c r="D15" s="83"/>
      <c r="E15" s="83"/>
    </row>
    <row r="16" spans="1:5" ht="13.5" customHeight="1" x14ac:dyDescent="0.25">
      <c r="A16" s="86" t="s">
        <v>16</v>
      </c>
      <c r="B16" s="89"/>
      <c r="C16" s="89"/>
      <c r="D16" s="89"/>
      <c r="E16" s="89"/>
    </row>
    <row r="17" spans="1:7" ht="33.75" customHeight="1" x14ac:dyDescent="0.25">
      <c r="A17" s="83" t="s">
        <v>17</v>
      </c>
      <c r="B17" s="83"/>
      <c r="C17" s="83"/>
      <c r="D17" s="83"/>
      <c r="E17" s="83"/>
    </row>
    <row r="18" spans="1:7" ht="65.25" customHeight="1" x14ac:dyDescent="0.25">
      <c r="A18" s="83" t="s">
        <v>27</v>
      </c>
      <c r="B18" s="83"/>
      <c r="C18" s="83"/>
      <c r="D18" s="83"/>
      <c r="E18" s="83"/>
    </row>
    <row r="19" spans="1:7" ht="35.25" customHeight="1" x14ac:dyDescent="0.25">
      <c r="A19" s="85" t="s">
        <v>28</v>
      </c>
      <c r="B19" s="85"/>
      <c r="C19" s="85"/>
      <c r="D19" s="85"/>
      <c r="E19" s="85"/>
    </row>
    <row r="20" spans="1:7" x14ac:dyDescent="0.25">
      <c r="A20" s="85"/>
      <c r="B20" s="85"/>
      <c r="C20" s="85"/>
      <c r="D20" s="85"/>
      <c r="E20" s="85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12.35</v>
      </c>
      <c r="E22" s="8">
        <f>D22*F20*G20</f>
        <v>22041.044999999998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7781.2920000000004</v>
      </c>
    </row>
    <row r="24" spans="1:7" s="16" customFormat="1" x14ac:dyDescent="0.25">
      <c r="A24" s="22" t="s">
        <v>29</v>
      </c>
      <c r="B24" s="9" t="s">
        <v>73</v>
      </c>
      <c r="C24" s="23" t="s">
        <v>30</v>
      </c>
      <c r="D24" s="23"/>
      <c r="E24" s="11">
        <v>2348</v>
      </c>
    </row>
    <row r="25" spans="1:7" s="16" customFormat="1" ht="60" x14ac:dyDescent="0.25">
      <c r="A25" s="64" t="s">
        <v>70</v>
      </c>
      <c r="B25" s="65" t="s">
        <v>71</v>
      </c>
      <c r="C25" s="66" t="s">
        <v>30</v>
      </c>
      <c r="D25" s="66"/>
      <c r="E25" s="67">
        <v>548.5</v>
      </c>
    </row>
    <row r="26" spans="1:7" s="16" customFormat="1" ht="30" x14ac:dyDescent="0.25">
      <c r="A26" s="64" t="s">
        <v>74</v>
      </c>
      <c r="B26" s="73" t="s">
        <v>76</v>
      </c>
      <c r="C26" s="66" t="s">
        <v>30</v>
      </c>
      <c r="D26" s="66"/>
      <c r="E26" s="67">
        <v>81306.100000000006</v>
      </c>
    </row>
    <row r="27" spans="1:7" s="16" customFormat="1" ht="30" x14ac:dyDescent="0.25">
      <c r="A27" s="64" t="s">
        <v>75</v>
      </c>
      <c r="B27" s="72" t="s">
        <v>76</v>
      </c>
      <c r="C27" s="66" t="s">
        <v>77</v>
      </c>
      <c r="D27" s="66">
        <v>1</v>
      </c>
      <c r="E27" s="67">
        <f>D27*286.24</f>
        <v>286.24</v>
      </c>
    </row>
    <row r="28" spans="1:7" s="16" customFormat="1" x14ac:dyDescent="0.25">
      <c r="A28" s="29"/>
      <c r="B28" s="26"/>
      <c r="C28" s="23"/>
      <c r="D28" s="24"/>
      <c r="E28" s="27"/>
    </row>
    <row r="29" spans="1:7" x14ac:dyDescent="0.25">
      <c r="A29" s="18" t="s">
        <v>31</v>
      </c>
      <c r="B29" s="19"/>
      <c r="C29" s="20"/>
      <c r="D29" s="20"/>
      <c r="E29" s="21">
        <f>SUM(E22:E28)</f>
        <v>114311.17700000001</v>
      </c>
    </row>
    <row r="30" spans="1:7" ht="21.6" customHeight="1" x14ac:dyDescent="0.25"/>
    <row r="31" spans="1:7" ht="33" customHeight="1" x14ac:dyDescent="0.25">
      <c r="A31" s="91" t="s">
        <v>78</v>
      </c>
      <c r="B31" s="91"/>
      <c r="C31" s="91"/>
      <c r="D31" s="91"/>
      <c r="E31" s="91"/>
    </row>
    <row r="32" spans="1:7" x14ac:dyDescent="0.25">
      <c r="A32" s="83" t="s">
        <v>21</v>
      </c>
      <c r="B32" s="83"/>
      <c r="C32" s="83"/>
      <c r="D32" s="83"/>
      <c r="E32" s="83"/>
    </row>
    <row r="33" spans="1:5" ht="29.25" customHeight="1" x14ac:dyDescent="0.25">
      <c r="A33" s="83" t="s">
        <v>20</v>
      </c>
      <c r="B33" s="83"/>
      <c r="C33" s="83"/>
      <c r="D33" s="83"/>
      <c r="E33" s="83"/>
    </row>
    <row r="34" spans="1:5" x14ac:dyDescent="0.25">
      <c r="A34" s="83" t="s">
        <v>32</v>
      </c>
      <c r="B34" s="83"/>
      <c r="C34" s="83"/>
      <c r="D34" s="83"/>
      <c r="E34" s="83"/>
    </row>
    <row r="35" spans="1:5" x14ac:dyDescent="0.25">
      <c r="A35" s="83" t="s">
        <v>18</v>
      </c>
      <c r="B35" s="83"/>
      <c r="C35" s="83"/>
      <c r="D35" s="83"/>
      <c r="E35" s="83"/>
    </row>
    <row r="36" spans="1:5" x14ac:dyDescent="0.25">
      <c r="A36" s="61"/>
      <c r="B36" s="61"/>
      <c r="C36" s="61"/>
      <c r="D36" s="61"/>
      <c r="E36" s="61"/>
    </row>
    <row r="37" spans="1:5" x14ac:dyDescent="0.25">
      <c r="A37" s="92" t="s">
        <v>5</v>
      </c>
      <c r="B37" s="92"/>
      <c r="C37" s="92"/>
      <c r="D37" s="92"/>
      <c r="E37" s="92"/>
    </row>
    <row r="38" spans="1:5" x14ac:dyDescent="0.25">
      <c r="A38" s="83" t="s">
        <v>18</v>
      </c>
      <c r="B38" s="83"/>
      <c r="C38" s="83"/>
      <c r="D38" s="83"/>
      <c r="E38" s="83"/>
    </row>
    <row r="39" spans="1:5" x14ac:dyDescent="0.25">
      <c r="A39" s="93" t="s">
        <v>46</v>
      </c>
      <c r="B39" s="93"/>
      <c r="C39" s="93"/>
      <c r="D39" s="93"/>
      <c r="E39" s="5"/>
    </row>
    <row r="40" spans="1:5" x14ac:dyDescent="0.25">
      <c r="B40" s="90" t="s">
        <v>19</v>
      </c>
      <c r="C40" s="90"/>
      <c r="D40" s="90"/>
      <c r="E40" s="6" t="s">
        <v>6</v>
      </c>
    </row>
    <row r="41" spans="1:5" x14ac:dyDescent="0.25">
      <c r="A41" s="62"/>
      <c r="B41" s="62"/>
      <c r="C41" s="62"/>
      <c r="D41" s="62"/>
      <c r="E41" s="62"/>
    </row>
    <row r="42" spans="1:5" x14ac:dyDescent="0.25">
      <c r="A42" s="94" t="s">
        <v>35</v>
      </c>
      <c r="B42" s="94"/>
      <c r="C42" s="94"/>
      <c r="D42" s="94"/>
      <c r="E42" s="5"/>
    </row>
    <row r="43" spans="1:5" x14ac:dyDescent="0.25">
      <c r="B43" s="90" t="s">
        <v>19</v>
      </c>
      <c r="C43" s="90"/>
      <c r="D43" s="90"/>
      <c r="E43" s="6" t="s">
        <v>6</v>
      </c>
    </row>
    <row r="46" spans="1:5" x14ac:dyDescent="0.25">
      <c r="A46" s="2" t="s">
        <v>37</v>
      </c>
    </row>
    <row r="47" spans="1:5" x14ac:dyDescent="0.25">
      <c r="A47" s="10" t="s">
        <v>33</v>
      </c>
    </row>
    <row r="48" spans="1:5" x14ac:dyDescent="0.25">
      <c r="A48" s="2" t="s">
        <v>40</v>
      </c>
      <c r="B48" s="12">
        <f>'1кв'!B51</f>
        <v>72849.502999999997</v>
      </c>
    </row>
    <row r="49" spans="1:2" ht="31.5" x14ac:dyDescent="0.25">
      <c r="A49" s="17" t="s">
        <v>48</v>
      </c>
      <c r="B49" s="13"/>
    </row>
    <row r="50" spans="1:2" x14ac:dyDescent="0.25">
      <c r="A50" s="2" t="s">
        <v>36</v>
      </c>
      <c r="B50" s="13">
        <v>35693.68</v>
      </c>
    </row>
    <row r="51" spans="1:2" ht="30" x14ac:dyDescent="0.25">
      <c r="A51" s="60" t="s">
        <v>49</v>
      </c>
      <c r="B51" s="13">
        <v>1249.98</v>
      </c>
    </row>
    <row r="52" spans="1:2" x14ac:dyDescent="0.25">
      <c r="A52" s="2" t="s">
        <v>42</v>
      </c>
      <c r="B52" s="13">
        <f>150*3</f>
        <v>450</v>
      </c>
    </row>
    <row r="53" spans="1:2" ht="30" x14ac:dyDescent="0.25">
      <c r="A53" s="60" t="s">
        <v>43</v>
      </c>
      <c r="B53" s="13">
        <f>E29</f>
        <v>114311.17700000001</v>
      </c>
    </row>
    <row r="54" spans="1:2" x14ac:dyDescent="0.25">
      <c r="A54" s="14" t="s">
        <v>34</v>
      </c>
      <c r="B54" s="12">
        <f>B48+B50+B52+B51-B53</f>
        <v>-4068.0140000000247</v>
      </c>
    </row>
    <row r="55" spans="1:2" x14ac:dyDescent="0.25">
      <c r="B55" s="34"/>
    </row>
    <row r="56" spans="1:2" x14ac:dyDescent="0.25">
      <c r="B56" s="15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1.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80</v>
      </c>
      <c r="B3" s="82"/>
      <c r="C3" s="82"/>
      <c r="D3" s="82"/>
      <c r="E3" s="82"/>
    </row>
    <row r="4" spans="1:5" s="1" customFormat="1" ht="15.75" x14ac:dyDescent="0.25">
      <c r="A4" s="28" t="s">
        <v>13</v>
      </c>
      <c r="B4" s="4"/>
      <c r="C4" s="4"/>
      <c r="D4" s="35"/>
      <c r="E4" s="59" t="s">
        <v>81</v>
      </c>
    </row>
    <row r="5" spans="1:5" x14ac:dyDescent="0.25">
      <c r="A5" s="71"/>
      <c r="B5" s="4"/>
      <c r="C5" s="4"/>
      <c r="D5" s="4"/>
      <c r="E5" s="4"/>
    </row>
    <row r="6" spans="1:5" x14ac:dyDescent="0.25">
      <c r="A6" s="83" t="s">
        <v>0</v>
      </c>
      <c r="B6" s="83"/>
      <c r="C6" s="83"/>
      <c r="D6" s="83"/>
      <c r="E6" s="83"/>
    </row>
    <row r="7" spans="1:5" x14ac:dyDescent="0.25">
      <c r="A7" s="84" t="s">
        <v>24</v>
      </c>
      <c r="B7" s="84"/>
      <c r="C7" s="84"/>
      <c r="D7" s="84"/>
      <c r="E7" s="84"/>
    </row>
    <row r="8" spans="1:5" x14ac:dyDescent="0.25">
      <c r="A8" s="86" t="s">
        <v>1</v>
      </c>
      <c r="B8" s="86"/>
      <c r="C8" s="86"/>
      <c r="D8" s="86"/>
      <c r="E8" s="86"/>
    </row>
    <row r="9" spans="1:5" ht="18" customHeight="1" x14ac:dyDescent="0.25">
      <c r="A9" s="83" t="s">
        <v>25</v>
      </c>
      <c r="B9" s="83"/>
      <c r="C9" s="83"/>
      <c r="D9" s="83"/>
      <c r="E9" s="83"/>
    </row>
    <row r="10" spans="1:5" ht="24.6" customHeight="1" x14ac:dyDescent="0.25">
      <c r="A10" s="87" t="s">
        <v>14</v>
      </c>
      <c r="B10" s="88"/>
      <c r="C10" s="88"/>
      <c r="D10" s="88"/>
      <c r="E10" s="88"/>
    </row>
    <row r="11" spans="1:5" ht="27.75" customHeight="1" x14ac:dyDescent="0.25">
      <c r="A11" s="83" t="s">
        <v>26</v>
      </c>
      <c r="B11" s="83"/>
      <c r="C11" s="83"/>
      <c r="D11" s="83"/>
      <c r="E11" s="83"/>
    </row>
    <row r="12" spans="1:5" ht="17.25" customHeight="1" x14ac:dyDescent="0.25">
      <c r="A12" s="86" t="s">
        <v>15</v>
      </c>
      <c r="B12" s="89"/>
      <c r="C12" s="89"/>
      <c r="D12" s="89"/>
      <c r="E12" s="89"/>
    </row>
    <row r="13" spans="1:5" x14ac:dyDescent="0.25">
      <c r="A13" s="83" t="s">
        <v>22</v>
      </c>
      <c r="B13" s="83"/>
      <c r="C13" s="83"/>
      <c r="D13" s="83"/>
      <c r="E13" s="83"/>
    </row>
    <row r="14" spans="1:5" ht="13.5" customHeight="1" x14ac:dyDescent="0.25">
      <c r="A14" s="86" t="s">
        <v>2</v>
      </c>
      <c r="B14" s="89"/>
      <c r="C14" s="89"/>
      <c r="D14" s="89"/>
      <c r="E14" s="89"/>
    </row>
    <row r="15" spans="1:5" ht="16.5" customHeight="1" x14ac:dyDescent="0.25">
      <c r="A15" s="83" t="s">
        <v>45</v>
      </c>
      <c r="B15" s="83"/>
      <c r="C15" s="83"/>
      <c r="D15" s="83"/>
      <c r="E15" s="83"/>
    </row>
    <row r="16" spans="1:5" ht="13.5" customHeight="1" x14ac:dyDescent="0.25">
      <c r="A16" s="86" t="s">
        <v>16</v>
      </c>
      <c r="B16" s="89"/>
      <c r="C16" s="89"/>
      <c r="D16" s="89"/>
      <c r="E16" s="89"/>
    </row>
    <row r="17" spans="1:7" ht="33.75" customHeight="1" x14ac:dyDescent="0.25">
      <c r="A17" s="83" t="s">
        <v>17</v>
      </c>
      <c r="B17" s="83"/>
      <c r="C17" s="83"/>
      <c r="D17" s="83"/>
      <c r="E17" s="83"/>
    </row>
    <row r="18" spans="1:7" ht="65.25" customHeight="1" x14ac:dyDescent="0.25">
      <c r="A18" s="83" t="s">
        <v>27</v>
      </c>
      <c r="B18" s="83"/>
      <c r="C18" s="83"/>
      <c r="D18" s="83"/>
      <c r="E18" s="83"/>
    </row>
    <row r="19" spans="1:7" ht="35.25" customHeight="1" x14ac:dyDescent="0.25">
      <c r="A19" s="85" t="s">
        <v>28</v>
      </c>
      <c r="B19" s="85"/>
      <c r="C19" s="85"/>
      <c r="D19" s="85"/>
      <c r="E19" s="85"/>
    </row>
    <row r="20" spans="1:7" x14ac:dyDescent="0.25">
      <c r="A20" s="85"/>
      <c r="B20" s="85"/>
      <c r="C20" s="85"/>
      <c r="D20" s="85"/>
      <c r="E20" s="85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13.62</v>
      </c>
      <c r="E22" s="8">
        <f>D22*F20*G20</f>
        <v>24307.613999999998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8352.3959999999988</v>
      </c>
    </row>
    <row r="24" spans="1:7" s="16" customFormat="1" x14ac:dyDescent="0.25">
      <c r="A24" s="22" t="s">
        <v>29</v>
      </c>
      <c r="B24" s="9" t="s">
        <v>82</v>
      </c>
      <c r="C24" s="23" t="s">
        <v>30</v>
      </c>
      <c r="D24" s="23"/>
      <c r="E24" s="11">
        <v>1915</v>
      </c>
    </row>
    <row r="25" spans="1:7" s="16" customFormat="1" x14ac:dyDescent="0.25">
      <c r="A25" s="64" t="s">
        <v>83</v>
      </c>
      <c r="B25" s="72" t="s">
        <v>84</v>
      </c>
      <c r="C25" s="66" t="s">
        <v>77</v>
      </c>
      <c r="D25" s="66">
        <v>2</v>
      </c>
      <c r="E25" s="11">
        <f>D25*286.24</f>
        <v>572.48</v>
      </c>
    </row>
    <row r="26" spans="1:7" s="16" customFormat="1" x14ac:dyDescent="0.25">
      <c r="A26" s="29"/>
      <c r="B26" s="26"/>
      <c r="C26" s="23"/>
      <c r="D26" s="24"/>
      <c r="E26" s="27"/>
    </row>
    <row r="27" spans="1:7" x14ac:dyDescent="0.25">
      <c r="A27" s="18" t="s">
        <v>31</v>
      </c>
      <c r="B27" s="19"/>
      <c r="C27" s="20"/>
      <c r="D27" s="20"/>
      <c r="E27" s="21">
        <f>SUM(E22:E26)</f>
        <v>35147.49</v>
      </c>
    </row>
    <row r="28" spans="1:7" ht="21.6" customHeight="1" x14ac:dyDescent="0.25"/>
    <row r="29" spans="1:7" ht="33" customHeight="1" x14ac:dyDescent="0.25">
      <c r="A29" s="91" t="s">
        <v>85</v>
      </c>
      <c r="B29" s="91"/>
      <c r="C29" s="91"/>
      <c r="D29" s="91"/>
      <c r="E29" s="91"/>
    </row>
    <row r="30" spans="1:7" x14ac:dyDescent="0.25">
      <c r="A30" s="83" t="s">
        <v>21</v>
      </c>
      <c r="B30" s="83"/>
      <c r="C30" s="83"/>
      <c r="D30" s="83"/>
      <c r="E30" s="83"/>
    </row>
    <row r="31" spans="1:7" ht="29.25" customHeight="1" x14ac:dyDescent="0.25">
      <c r="A31" s="83" t="s">
        <v>20</v>
      </c>
      <c r="B31" s="83"/>
      <c r="C31" s="83"/>
      <c r="D31" s="83"/>
      <c r="E31" s="83"/>
    </row>
    <row r="32" spans="1:7" x14ac:dyDescent="0.25">
      <c r="A32" s="83" t="s">
        <v>32</v>
      </c>
      <c r="B32" s="83"/>
      <c r="C32" s="83"/>
      <c r="D32" s="83"/>
      <c r="E32" s="83"/>
    </row>
    <row r="33" spans="1:5" x14ac:dyDescent="0.25">
      <c r="A33" s="83" t="s">
        <v>18</v>
      </c>
      <c r="B33" s="83"/>
      <c r="C33" s="83"/>
      <c r="D33" s="83"/>
      <c r="E33" s="83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92" t="s">
        <v>5</v>
      </c>
      <c r="B35" s="92"/>
      <c r="C35" s="92"/>
      <c r="D35" s="92"/>
      <c r="E35" s="92"/>
    </row>
    <row r="36" spans="1:5" x14ac:dyDescent="0.25">
      <c r="A36" s="83" t="s">
        <v>18</v>
      </c>
      <c r="B36" s="83"/>
      <c r="C36" s="83"/>
      <c r="D36" s="83"/>
      <c r="E36" s="83"/>
    </row>
    <row r="37" spans="1:5" x14ac:dyDescent="0.25">
      <c r="A37" s="93" t="s">
        <v>46</v>
      </c>
      <c r="B37" s="93"/>
      <c r="C37" s="93"/>
      <c r="D37" s="93"/>
      <c r="E37" s="5"/>
    </row>
    <row r="38" spans="1:5" x14ac:dyDescent="0.25">
      <c r="B38" s="90" t="s">
        <v>19</v>
      </c>
      <c r="C38" s="90"/>
      <c r="D38" s="90"/>
      <c r="E38" s="6" t="s">
        <v>6</v>
      </c>
    </row>
    <row r="39" spans="1:5" x14ac:dyDescent="0.25">
      <c r="A39" s="70"/>
      <c r="B39" s="70"/>
      <c r="C39" s="70"/>
      <c r="D39" s="70"/>
      <c r="E39" s="70"/>
    </row>
    <row r="40" spans="1:5" x14ac:dyDescent="0.25">
      <c r="A40" s="94" t="s">
        <v>35</v>
      </c>
      <c r="B40" s="94"/>
      <c r="C40" s="94"/>
      <c r="D40" s="94"/>
      <c r="E40" s="5"/>
    </row>
    <row r="41" spans="1:5" x14ac:dyDescent="0.25">
      <c r="B41" s="90" t="s">
        <v>19</v>
      </c>
      <c r="C41" s="90"/>
      <c r="D41" s="90"/>
      <c r="E41" s="6" t="s">
        <v>6</v>
      </c>
    </row>
    <row r="44" spans="1:5" x14ac:dyDescent="0.25">
      <c r="A44" s="74" t="s">
        <v>37</v>
      </c>
    </row>
    <row r="45" spans="1:5" x14ac:dyDescent="0.25">
      <c r="A45" s="10" t="s">
        <v>33</v>
      </c>
    </row>
    <row r="46" spans="1:5" x14ac:dyDescent="0.25">
      <c r="A46" s="2" t="s">
        <v>40</v>
      </c>
      <c r="B46" s="12">
        <f>'2кв'!B54</f>
        <v>-4068.0140000000247</v>
      </c>
    </row>
    <row r="47" spans="1:5" ht="31.5" x14ac:dyDescent="0.25">
      <c r="A47" s="17" t="s">
        <v>86</v>
      </c>
      <c r="B47" s="13"/>
    </row>
    <row r="48" spans="1:5" x14ac:dyDescent="0.25">
      <c r="A48" s="2" t="s">
        <v>36</v>
      </c>
      <c r="B48" s="13">
        <v>38851.86</v>
      </c>
    </row>
    <row r="49" spans="1:2" ht="30" x14ac:dyDescent="0.25">
      <c r="A49" s="69" t="s">
        <v>49</v>
      </c>
      <c r="B49" s="13">
        <v>624.99</v>
      </c>
    </row>
    <row r="50" spans="1:2" x14ac:dyDescent="0.25">
      <c r="A50" s="2" t="s">
        <v>42</v>
      </c>
      <c r="B50" s="13">
        <f>150*3</f>
        <v>450</v>
      </c>
    </row>
    <row r="51" spans="1:2" ht="30" x14ac:dyDescent="0.25">
      <c r="A51" s="69" t="s">
        <v>43</v>
      </c>
      <c r="B51" s="13">
        <f>E27</f>
        <v>35147.49</v>
      </c>
    </row>
    <row r="52" spans="1:2" x14ac:dyDescent="0.25">
      <c r="A52" s="14" t="s">
        <v>34</v>
      </c>
      <c r="B52" s="12">
        <f>B46+B48+B50+B49-B51</f>
        <v>711.3459999999759</v>
      </c>
    </row>
    <row r="53" spans="1:2" x14ac:dyDescent="0.25">
      <c r="B53" s="34"/>
    </row>
    <row r="54" spans="1:2" x14ac:dyDescent="0.25">
      <c r="B54" s="15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34" zoomScaleSheetLayoutView="100" workbookViewId="0">
      <selection activeCell="I44" sqref="I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1.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87</v>
      </c>
      <c r="B3" s="82"/>
      <c r="C3" s="82"/>
      <c r="D3" s="82"/>
      <c r="E3" s="82"/>
    </row>
    <row r="4" spans="1:5" s="1" customFormat="1" ht="15.75" x14ac:dyDescent="0.25">
      <c r="A4" s="28" t="s">
        <v>13</v>
      </c>
      <c r="B4" s="4"/>
      <c r="C4" s="4"/>
      <c r="D4" s="35"/>
      <c r="E4" s="59" t="s">
        <v>88</v>
      </c>
    </row>
    <row r="5" spans="1:5" x14ac:dyDescent="0.25">
      <c r="A5" s="78"/>
      <c r="B5" s="4"/>
      <c r="C5" s="4"/>
      <c r="D5" s="4"/>
      <c r="E5" s="4"/>
    </row>
    <row r="6" spans="1:5" x14ac:dyDescent="0.25">
      <c r="A6" s="83" t="s">
        <v>0</v>
      </c>
      <c r="B6" s="83"/>
      <c r="C6" s="83"/>
      <c r="D6" s="83"/>
      <c r="E6" s="83"/>
    </row>
    <row r="7" spans="1:5" x14ac:dyDescent="0.25">
      <c r="A7" s="84" t="s">
        <v>24</v>
      </c>
      <c r="B7" s="84"/>
      <c r="C7" s="84"/>
      <c r="D7" s="84"/>
      <c r="E7" s="84"/>
    </row>
    <row r="8" spans="1:5" x14ac:dyDescent="0.25">
      <c r="A8" s="86" t="s">
        <v>1</v>
      </c>
      <c r="B8" s="86"/>
      <c r="C8" s="86"/>
      <c r="D8" s="86"/>
      <c r="E8" s="86"/>
    </row>
    <row r="9" spans="1:5" ht="18" customHeight="1" x14ac:dyDescent="0.25">
      <c r="A9" s="83" t="s">
        <v>25</v>
      </c>
      <c r="B9" s="83"/>
      <c r="C9" s="83"/>
      <c r="D9" s="83"/>
      <c r="E9" s="83"/>
    </row>
    <row r="10" spans="1:5" ht="24.6" customHeight="1" x14ac:dyDescent="0.25">
      <c r="A10" s="87" t="s">
        <v>14</v>
      </c>
      <c r="B10" s="88"/>
      <c r="C10" s="88"/>
      <c r="D10" s="88"/>
      <c r="E10" s="88"/>
    </row>
    <row r="11" spans="1:5" ht="27.75" customHeight="1" x14ac:dyDescent="0.25">
      <c r="A11" s="83" t="s">
        <v>26</v>
      </c>
      <c r="B11" s="83"/>
      <c r="C11" s="83"/>
      <c r="D11" s="83"/>
      <c r="E11" s="83"/>
    </row>
    <row r="12" spans="1:5" ht="17.25" customHeight="1" x14ac:dyDescent="0.25">
      <c r="A12" s="86" t="s">
        <v>15</v>
      </c>
      <c r="B12" s="89"/>
      <c r="C12" s="89"/>
      <c r="D12" s="89"/>
      <c r="E12" s="89"/>
    </row>
    <row r="13" spans="1:5" x14ac:dyDescent="0.25">
      <c r="A13" s="83" t="s">
        <v>22</v>
      </c>
      <c r="B13" s="83"/>
      <c r="C13" s="83"/>
      <c r="D13" s="83"/>
      <c r="E13" s="83"/>
    </row>
    <row r="14" spans="1:5" ht="13.5" customHeight="1" x14ac:dyDescent="0.25">
      <c r="A14" s="86" t="s">
        <v>2</v>
      </c>
      <c r="B14" s="89"/>
      <c r="C14" s="89"/>
      <c r="D14" s="89"/>
      <c r="E14" s="89"/>
    </row>
    <row r="15" spans="1:5" ht="16.5" customHeight="1" x14ac:dyDescent="0.25">
      <c r="A15" s="83" t="s">
        <v>45</v>
      </c>
      <c r="B15" s="83"/>
      <c r="C15" s="83"/>
      <c r="D15" s="83"/>
      <c r="E15" s="83"/>
    </row>
    <row r="16" spans="1:5" ht="13.5" customHeight="1" x14ac:dyDescent="0.25">
      <c r="A16" s="86" t="s">
        <v>16</v>
      </c>
      <c r="B16" s="89"/>
      <c r="C16" s="89"/>
      <c r="D16" s="89"/>
      <c r="E16" s="89"/>
    </row>
    <row r="17" spans="1:7" ht="33.75" customHeight="1" x14ac:dyDescent="0.25">
      <c r="A17" s="83" t="s">
        <v>17</v>
      </c>
      <c r="B17" s="83"/>
      <c r="C17" s="83"/>
      <c r="D17" s="83"/>
      <c r="E17" s="83"/>
    </row>
    <row r="18" spans="1:7" ht="65.25" customHeight="1" x14ac:dyDescent="0.25">
      <c r="A18" s="83" t="s">
        <v>27</v>
      </c>
      <c r="B18" s="83"/>
      <c r="C18" s="83"/>
      <c r="D18" s="83"/>
      <c r="E18" s="83"/>
    </row>
    <row r="19" spans="1:7" ht="35.25" customHeight="1" x14ac:dyDescent="0.25">
      <c r="A19" s="85" t="s">
        <v>28</v>
      </c>
      <c r="B19" s="85"/>
      <c r="C19" s="85"/>
      <c r="D19" s="85"/>
      <c r="E19" s="85"/>
    </row>
    <row r="20" spans="1:7" x14ac:dyDescent="0.25">
      <c r="A20" s="85"/>
      <c r="B20" s="85"/>
      <c r="C20" s="85"/>
      <c r="D20" s="85"/>
      <c r="E20" s="85"/>
      <c r="F20" s="2">
        <v>594.9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5" t="s">
        <v>41</v>
      </c>
      <c r="B22" s="9" t="s">
        <v>39</v>
      </c>
      <c r="C22" s="3" t="s">
        <v>4</v>
      </c>
      <c r="D22" s="3">
        <v>13.62</v>
      </c>
      <c r="E22" s="8">
        <f>D22*F20*G20</f>
        <v>24307.613999999998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8352.3959999999988</v>
      </c>
    </row>
    <row r="24" spans="1:7" s="16" customFormat="1" x14ac:dyDescent="0.25">
      <c r="A24" s="22" t="s">
        <v>29</v>
      </c>
      <c r="B24" s="9" t="s">
        <v>89</v>
      </c>
      <c r="C24" s="23" t="s">
        <v>30</v>
      </c>
      <c r="D24" s="23"/>
      <c r="E24" s="11">
        <v>18681.97</v>
      </c>
    </row>
    <row r="25" spans="1:7" s="16" customFormat="1" x14ac:dyDescent="0.25">
      <c r="A25" s="52" t="s">
        <v>90</v>
      </c>
      <c r="B25" s="72" t="s">
        <v>91</v>
      </c>
      <c r="C25" s="66" t="s">
        <v>77</v>
      </c>
      <c r="D25" s="66">
        <v>24</v>
      </c>
      <c r="E25" s="11">
        <f>D25*286.24</f>
        <v>6869.76</v>
      </c>
    </row>
    <row r="26" spans="1:7" s="16" customFormat="1" x14ac:dyDescent="0.25">
      <c r="A26" s="29"/>
      <c r="B26" s="26"/>
      <c r="C26" s="23"/>
      <c r="D26" s="24"/>
      <c r="E26" s="27"/>
    </row>
    <row r="27" spans="1:7" x14ac:dyDescent="0.25">
      <c r="A27" s="18" t="s">
        <v>31</v>
      </c>
      <c r="B27" s="19"/>
      <c r="C27" s="20"/>
      <c r="D27" s="20"/>
      <c r="E27" s="21">
        <f>SUM(E22:E26)</f>
        <v>58211.74</v>
      </c>
    </row>
    <row r="28" spans="1:7" ht="21.6" customHeight="1" x14ac:dyDescent="0.25"/>
    <row r="29" spans="1:7" ht="33" customHeight="1" x14ac:dyDescent="0.25">
      <c r="A29" s="91" t="s">
        <v>92</v>
      </c>
      <c r="B29" s="91"/>
      <c r="C29" s="91"/>
      <c r="D29" s="91"/>
      <c r="E29" s="91"/>
    </row>
    <row r="30" spans="1:7" x14ac:dyDescent="0.25">
      <c r="A30" s="83" t="s">
        <v>21</v>
      </c>
      <c r="B30" s="83"/>
      <c r="C30" s="83"/>
      <c r="D30" s="83"/>
      <c r="E30" s="83"/>
    </row>
    <row r="31" spans="1:7" x14ac:dyDescent="0.25">
      <c r="A31" s="83" t="s">
        <v>20</v>
      </c>
      <c r="B31" s="83"/>
      <c r="C31" s="83"/>
      <c r="D31" s="83"/>
      <c r="E31" s="83"/>
    </row>
    <row r="32" spans="1:7" ht="31.5" customHeight="1" x14ac:dyDescent="0.25">
      <c r="A32" s="83" t="s">
        <v>32</v>
      </c>
      <c r="B32" s="83"/>
      <c r="C32" s="83"/>
      <c r="D32" s="83"/>
      <c r="E32" s="83"/>
    </row>
    <row r="33" spans="1:5" x14ac:dyDescent="0.25">
      <c r="A33" s="83" t="s">
        <v>18</v>
      </c>
      <c r="B33" s="83"/>
      <c r="C33" s="83"/>
      <c r="D33" s="83"/>
      <c r="E33" s="83"/>
    </row>
    <row r="34" spans="1:5" x14ac:dyDescent="0.25">
      <c r="A34" s="76"/>
      <c r="B34" s="76"/>
      <c r="C34" s="76"/>
      <c r="D34" s="76"/>
      <c r="E34" s="76"/>
    </row>
    <row r="35" spans="1:5" x14ac:dyDescent="0.25">
      <c r="A35" s="92" t="s">
        <v>5</v>
      </c>
      <c r="B35" s="92"/>
      <c r="C35" s="92"/>
      <c r="D35" s="92"/>
      <c r="E35" s="92"/>
    </row>
    <row r="36" spans="1:5" x14ac:dyDescent="0.25">
      <c r="A36" s="83" t="s">
        <v>18</v>
      </c>
      <c r="B36" s="83"/>
      <c r="C36" s="83"/>
      <c r="D36" s="83"/>
      <c r="E36" s="83"/>
    </row>
    <row r="37" spans="1:5" x14ac:dyDescent="0.25">
      <c r="A37" s="93" t="s">
        <v>46</v>
      </c>
      <c r="B37" s="93"/>
      <c r="C37" s="93"/>
      <c r="D37" s="93"/>
      <c r="E37" s="5"/>
    </row>
    <row r="38" spans="1:5" x14ac:dyDescent="0.25">
      <c r="B38" s="90" t="s">
        <v>19</v>
      </c>
      <c r="C38" s="90"/>
      <c r="D38" s="90"/>
      <c r="E38" s="6" t="s">
        <v>6</v>
      </c>
    </row>
    <row r="39" spans="1:5" x14ac:dyDescent="0.25">
      <c r="A39" s="77"/>
      <c r="B39" s="77"/>
      <c r="C39" s="77"/>
      <c r="D39" s="77"/>
      <c r="E39" s="77"/>
    </row>
    <row r="40" spans="1:5" x14ac:dyDescent="0.25">
      <c r="A40" s="94" t="s">
        <v>35</v>
      </c>
      <c r="B40" s="94"/>
      <c r="C40" s="94"/>
      <c r="D40" s="94"/>
      <c r="E40" s="5"/>
    </row>
    <row r="41" spans="1:5" x14ac:dyDescent="0.25">
      <c r="B41" s="90" t="s">
        <v>19</v>
      </c>
      <c r="C41" s="90"/>
      <c r="D41" s="90"/>
      <c r="E41" s="6" t="s">
        <v>6</v>
      </c>
    </row>
    <row r="44" spans="1:5" x14ac:dyDescent="0.25">
      <c r="A44" s="74" t="s">
        <v>37</v>
      </c>
    </row>
    <row r="45" spans="1:5" x14ac:dyDescent="0.25">
      <c r="A45" s="10" t="s">
        <v>33</v>
      </c>
    </row>
    <row r="46" spans="1:5" x14ac:dyDescent="0.25">
      <c r="A46" s="2" t="s">
        <v>40</v>
      </c>
      <c r="B46" s="12">
        <f>'3кв'!B52</f>
        <v>711.3459999999759</v>
      </c>
    </row>
    <row r="47" spans="1:5" x14ac:dyDescent="0.25">
      <c r="A47" s="2" t="s">
        <v>86</v>
      </c>
      <c r="B47" s="12"/>
    </row>
    <row r="48" spans="1:5" x14ac:dyDescent="0.25">
      <c r="A48" s="2" t="s">
        <v>36</v>
      </c>
      <c r="B48" s="13">
        <v>36538.449999999997</v>
      </c>
    </row>
    <row r="49" spans="1:2" ht="30" x14ac:dyDescent="0.25">
      <c r="A49" s="75" t="s">
        <v>49</v>
      </c>
      <c r="B49" s="13">
        <v>0</v>
      </c>
    </row>
    <row r="50" spans="1:2" x14ac:dyDescent="0.25">
      <c r="B50" s="13"/>
    </row>
    <row r="51" spans="1:2" ht="30" x14ac:dyDescent="0.25">
      <c r="A51" s="75" t="s">
        <v>43</v>
      </c>
      <c r="B51" s="13">
        <f>E27</f>
        <v>58211.74</v>
      </c>
    </row>
    <row r="52" spans="1:2" x14ac:dyDescent="0.25">
      <c r="A52" s="14" t="s">
        <v>34</v>
      </c>
      <c r="B52" s="12">
        <f>B46+B48+B50+B49-B51</f>
        <v>-20961.944000000025</v>
      </c>
    </row>
    <row r="53" spans="1:2" x14ac:dyDescent="0.25">
      <c r="B53" s="34"/>
    </row>
    <row r="54" spans="1:2" x14ac:dyDescent="0.25">
      <c r="B54" s="15"/>
    </row>
  </sheetData>
  <mergeCells count="29">
    <mergeCell ref="A36:E36"/>
    <mergeCell ref="A37:D37"/>
    <mergeCell ref="B38:D38"/>
    <mergeCell ref="A40:D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topLeftCell="A10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60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6" t="s">
        <v>50</v>
      </c>
      <c r="B1" s="96"/>
      <c r="C1" s="96"/>
      <c r="D1" s="36"/>
    </row>
    <row r="2" spans="1:5" ht="15.75" x14ac:dyDescent="0.25">
      <c r="A2" s="97" t="s">
        <v>51</v>
      </c>
      <c r="B2" s="97"/>
      <c r="C2" s="97"/>
      <c r="D2" s="37"/>
    </row>
    <row r="3" spans="1:5" ht="15.75" x14ac:dyDescent="0.25">
      <c r="A3" s="97" t="s">
        <v>93</v>
      </c>
      <c r="B3" s="97"/>
      <c r="C3" s="97"/>
      <c r="D3" s="37"/>
    </row>
    <row r="4" spans="1:5" ht="15.75" x14ac:dyDescent="0.25">
      <c r="A4" s="96" t="s">
        <v>67</v>
      </c>
      <c r="B4" s="96"/>
      <c r="C4" s="96"/>
      <c r="D4" s="36"/>
    </row>
    <row r="5" spans="1:5" ht="15.75" x14ac:dyDescent="0.25">
      <c r="A5" s="98"/>
      <c r="B5" s="98"/>
      <c r="C5" s="98"/>
      <c r="D5" s="1"/>
    </row>
    <row r="6" spans="1:5" ht="15.75" x14ac:dyDescent="0.25">
      <c r="A6" s="37"/>
      <c r="B6" s="38" t="s">
        <v>52</v>
      </c>
      <c r="C6" s="39">
        <f>'1кв'!B45</f>
        <v>59946.47</v>
      </c>
      <c r="D6" s="40"/>
    </row>
    <row r="7" spans="1:5" ht="15.75" x14ac:dyDescent="0.25">
      <c r="A7" s="41" t="s">
        <v>53</v>
      </c>
      <c r="B7" s="38" t="s">
        <v>99</v>
      </c>
      <c r="C7" s="39"/>
      <c r="D7" s="40"/>
    </row>
    <row r="8" spans="1:5" ht="15.75" x14ac:dyDescent="0.25">
      <c r="B8" s="42" t="s">
        <v>54</v>
      </c>
      <c r="C8" s="11">
        <f>'1кв'!B47+'2кв'!B50+'3кв'!B48+'4кв'!B48</f>
        <v>145026.16</v>
      </c>
      <c r="D8" s="43"/>
    </row>
    <row r="9" spans="1:5" ht="15.75" x14ac:dyDescent="0.25">
      <c r="B9" s="42" t="s">
        <v>49</v>
      </c>
      <c r="C9" s="11">
        <f>'1кв'!B48+'2кв'!B51+'3кв'!B49+'4кв'!B49</f>
        <v>10208.17</v>
      </c>
      <c r="D9" s="43"/>
    </row>
    <row r="10" spans="1:5" ht="30" x14ac:dyDescent="0.25">
      <c r="B10" s="29" t="s">
        <v>55</v>
      </c>
      <c r="C10" s="11">
        <f>'1кв'!B49+'2кв'!B52+'3кв'!B50+'4кв'!B50</f>
        <v>1350</v>
      </c>
      <c r="D10" s="43"/>
    </row>
    <row r="11" spans="1:5" ht="15.75" x14ac:dyDescent="0.25">
      <c r="A11" s="44"/>
      <c r="B11" s="42" t="s">
        <v>56</v>
      </c>
      <c r="C11" s="45">
        <f>SUM(C8:C10)</f>
        <v>156584.33000000002</v>
      </c>
      <c r="D11" s="40"/>
    </row>
    <row r="12" spans="1:5" ht="15.75" x14ac:dyDescent="0.25">
      <c r="A12" s="1"/>
      <c r="B12" s="95"/>
      <c r="C12" s="95"/>
      <c r="D12" s="46"/>
    </row>
    <row r="13" spans="1:5" ht="15.75" x14ac:dyDescent="0.25">
      <c r="A13" s="47" t="s">
        <v>57</v>
      </c>
      <c r="B13" s="25" t="s">
        <v>58</v>
      </c>
      <c r="C13" s="11">
        <f>'1кв'!E22+'2кв'!E22+'3кв'!E22+'4кв'!E22</f>
        <v>92697.317999999999</v>
      </c>
      <c r="D13" s="46"/>
    </row>
    <row r="14" spans="1:5" ht="15.75" x14ac:dyDescent="0.25">
      <c r="A14" s="47"/>
      <c r="B14" s="7" t="s">
        <v>38</v>
      </c>
      <c r="C14" s="11">
        <f>'1кв'!E23+'2кв'!E23+'3кв'!E23+'4кв'!E23</f>
        <v>32267.375999999997</v>
      </c>
      <c r="D14" s="46"/>
    </row>
    <row r="15" spans="1:5" ht="15.75" x14ac:dyDescent="0.25">
      <c r="A15" s="1"/>
      <c r="B15" s="7" t="s">
        <v>29</v>
      </c>
      <c r="C15" s="11">
        <f>'1кв'!E24+'2кв'!E24+'3кв'!E24+'4кв'!E24</f>
        <v>22944.97</v>
      </c>
      <c r="D15" s="46"/>
      <c r="E15" s="48"/>
    </row>
    <row r="16" spans="1:5" ht="15.75" x14ac:dyDescent="0.25">
      <c r="A16" s="47"/>
      <c r="B16" s="49" t="s">
        <v>100</v>
      </c>
      <c r="C16" s="11">
        <f>'2кв'!E27+'3кв'!E25+'4кв'!E25</f>
        <v>7728.4800000000005</v>
      </c>
      <c r="D16" s="46"/>
    </row>
    <row r="17" spans="1:5" ht="15.75" x14ac:dyDescent="0.25">
      <c r="A17" s="47"/>
      <c r="B17" s="50" t="s">
        <v>59</v>
      </c>
      <c r="C17" s="11">
        <f>SUM(C19:C21)</f>
        <v>81854.600000000006</v>
      </c>
      <c r="D17" s="46"/>
    </row>
    <row r="18" spans="1:5" ht="15.75" x14ac:dyDescent="0.25">
      <c r="A18" s="47"/>
      <c r="B18" s="50" t="s">
        <v>60</v>
      </c>
      <c r="C18" s="51"/>
      <c r="D18" s="46"/>
    </row>
    <row r="19" spans="1:5" ht="30" x14ac:dyDescent="0.25">
      <c r="A19" s="47"/>
      <c r="B19" s="52" t="s">
        <v>101</v>
      </c>
      <c r="C19" s="11">
        <f>'2кв'!E25</f>
        <v>548.5</v>
      </c>
      <c r="D19" s="46"/>
    </row>
    <row r="20" spans="1:5" ht="15.75" x14ac:dyDescent="0.25">
      <c r="A20" s="47"/>
      <c r="B20" s="52" t="s">
        <v>102</v>
      </c>
      <c r="C20" s="11">
        <f>'2кв'!E26</f>
        <v>81306.100000000006</v>
      </c>
      <c r="D20" s="46"/>
    </row>
    <row r="21" spans="1:5" ht="15.75" x14ac:dyDescent="0.25">
      <c r="A21" s="47"/>
      <c r="B21" s="52"/>
      <c r="C21" s="11"/>
      <c r="D21" s="46"/>
    </row>
    <row r="22" spans="1:5" ht="15.75" x14ac:dyDescent="0.25">
      <c r="A22" s="1"/>
      <c r="B22" s="53" t="s">
        <v>61</v>
      </c>
      <c r="C22" s="45">
        <f>SUM(C13:C17)</f>
        <v>237492.74400000001</v>
      </c>
      <c r="D22" s="46"/>
      <c r="E22" s="48"/>
    </row>
    <row r="23" spans="1:5" ht="15.75" x14ac:dyDescent="0.25">
      <c r="A23" s="1"/>
      <c r="B23" s="54" t="s">
        <v>94</v>
      </c>
      <c r="C23" s="45">
        <f>C6+C11-C22</f>
        <v>-20961.943999999989</v>
      </c>
      <c r="D23" s="46"/>
    </row>
    <row r="24" spans="1:5" ht="15.75" x14ac:dyDescent="0.25">
      <c r="A24" s="1"/>
      <c r="B24" s="41"/>
      <c r="C24" s="41"/>
      <c r="D24" s="46"/>
    </row>
    <row r="25" spans="1:5" ht="15.75" x14ac:dyDescent="0.25">
      <c r="A25" s="1"/>
      <c r="B25" s="55" t="s">
        <v>62</v>
      </c>
      <c r="C25" s="55"/>
      <c r="D25" s="46"/>
    </row>
    <row r="26" spans="1:5" ht="15.75" x14ac:dyDescent="0.25">
      <c r="A26" s="1"/>
      <c r="B26" s="55" t="s">
        <v>63</v>
      </c>
      <c r="C26" s="56">
        <v>30825.32</v>
      </c>
      <c r="D26" s="46"/>
    </row>
    <row r="27" spans="1:5" ht="15.75" x14ac:dyDescent="0.25">
      <c r="A27" s="1"/>
      <c r="B27" s="57" t="s">
        <v>95</v>
      </c>
      <c r="C27" s="58">
        <v>34931.699999999997</v>
      </c>
      <c r="D27" s="46"/>
    </row>
    <row r="28" spans="1:5" ht="15.75" x14ac:dyDescent="0.25">
      <c r="A28" s="1"/>
      <c r="B28" s="55" t="s">
        <v>64</v>
      </c>
      <c r="C28" s="56">
        <f>C27-C26</f>
        <v>4106.3799999999974</v>
      </c>
      <c r="D28" s="46"/>
    </row>
    <row r="29" spans="1:5" ht="15.75" x14ac:dyDescent="0.25">
      <c r="A29" s="1"/>
      <c r="B29" s="41"/>
      <c r="C29" s="41"/>
      <c r="D29" s="46"/>
    </row>
    <row r="30" spans="1:5" ht="15.75" x14ac:dyDescent="0.25">
      <c r="A30" s="1"/>
      <c r="B30" s="41"/>
      <c r="C30" s="41"/>
      <c r="D30" s="46"/>
    </row>
    <row r="31" spans="1:5" ht="15.75" x14ac:dyDescent="0.25">
      <c r="A31" s="1"/>
      <c r="B31" s="41"/>
      <c r="C31" s="41"/>
      <c r="D31" s="46"/>
    </row>
    <row r="32" spans="1:5" ht="15.75" x14ac:dyDescent="0.25">
      <c r="A32" s="1"/>
      <c r="B32" s="41"/>
      <c r="C32" s="41"/>
      <c r="D32" s="46"/>
    </row>
    <row r="33" spans="1:4" ht="15.75" x14ac:dyDescent="0.25">
      <c r="A33" s="1" t="s">
        <v>65</v>
      </c>
      <c r="B33" s="41" t="s">
        <v>96</v>
      </c>
      <c r="C33" s="41"/>
      <c r="D33" s="46"/>
    </row>
    <row r="34" spans="1:4" ht="15.75" x14ac:dyDescent="0.25">
      <c r="A34" s="1"/>
      <c r="B34" s="41" t="s">
        <v>97</v>
      </c>
      <c r="C34" s="41"/>
      <c r="D34" s="46"/>
    </row>
    <row r="35" spans="1:4" ht="15.75" x14ac:dyDescent="0.25">
      <c r="A35" s="1"/>
      <c r="B35" s="41" t="s">
        <v>98</v>
      </c>
      <c r="C35" s="41"/>
      <c r="D35" s="46"/>
    </row>
    <row r="36" spans="1:4" ht="15.75" x14ac:dyDescent="0.25">
      <c r="A36" s="1"/>
      <c r="B36" s="41"/>
      <c r="C36" s="41"/>
      <c r="D36" s="46"/>
    </row>
    <row r="37" spans="1:4" ht="15.75" x14ac:dyDescent="0.25">
      <c r="A37" s="1"/>
      <c r="B37" s="41"/>
      <c r="C37" s="41"/>
      <c r="D37" s="46"/>
    </row>
    <row r="38" spans="1:4" ht="15.75" x14ac:dyDescent="0.25">
      <c r="A38" s="1"/>
      <c r="B38" s="41" t="s">
        <v>66</v>
      </c>
      <c r="C38" s="41"/>
      <c r="D38" s="46"/>
    </row>
    <row r="39" spans="1:4" ht="15.75" x14ac:dyDescent="0.25">
      <c r="A39" s="1"/>
      <c r="B39" s="41"/>
      <c r="C39" s="41"/>
      <c r="D39" s="46"/>
    </row>
    <row r="40" spans="1:4" ht="15.75" x14ac:dyDescent="0.25">
      <c r="A40" s="1"/>
      <c r="B40" s="41"/>
      <c r="C40" s="41"/>
      <c r="D40" s="46"/>
    </row>
    <row r="41" spans="1:4" ht="15.75" x14ac:dyDescent="0.25">
      <c r="A41" s="1"/>
      <c r="B41" s="41"/>
      <c r="C41" s="41"/>
      <c r="D41" s="46"/>
    </row>
    <row r="42" spans="1:4" ht="15.75" x14ac:dyDescent="0.25">
      <c r="A42" s="1"/>
      <c r="B42" s="41"/>
      <c r="C42" s="41"/>
      <c r="D42" s="46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2025-02-18T12:01:29Z</dcterms:modified>
</cp:coreProperties>
</file>